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835"/>
  </bookViews>
  <sheets>
    <sheet name="Доходы" sheetId="2" r:id="rId1"/>
  </sheets>
  <calcPr calcId="124519"/>
</workbook>
</file>

<file path=xl/calcChain.xml><?xml version="1.0" encoding="utf-8"?>
<calcChain xmlns="http://schemas.openxmlformats.org/spreadsheetml/2006/main">
  <c r="D43" i="2"/>
  <c r="D32"/>
  <c r="D29"/>
  <c r="D26"/>
  <c r="D21"/>
  <c r="D58"/>
  <c r="C19"/>
  <c r="C40"/>
  <c r="E36"/>
  <c r="D16"/>
  <c r="D40"/>
  <c r="E41"/>
  <c r="E42"/>
  <c r="E37"/>
  <c r="E56"/>
  <c r="C43"/>
  <c r="E43" s="1"/>
  <c r="E47"/>
  <c r="C51"/>
  <c r="E24"/>
  <c r="C32"/>
  <c r="C21"/>
  <c r="D51"/>
  <c r="E51" s="1"/>
  <c r="C58"/>
  <c r="E39"/>
  <c r="E18"/>
  <c r="C29"/>
  <c r="C26"/>
  <c r="D19"/>
  <c r="E19" s="1"/>
  <c r="C16"/>
  <c r="E35"/>
  <c r="E34"/>
  <c r="E55"/>
  <c r="E54"/>
  <c r="E53"/>
  <c r="E52"/>
  <c r="E49"/>
  <c r="E48"/>
  <c r="E46"/>
  <c r="E45"/>
  <c r="E38"/>
  <c r="E33"/>
  <c r="E31"/>
  <c r="E30"/>
  <c r="E28"/>
  <c r="E27"/>
  <c r="E25"/>
  <c r="E23"/>
  <c r="E22"/>
  <c r="E20"/>
  <c r="E17"/>
  <c r="C50"/>
  <c r="E40" l="1"/>
  <c r="D15"/>
  <c r="E26"/>
  <c r="E32"/>
  <c r="C15"/>
  <c r="C14" s="1"/>
  <c r="E21"/>
  <c r="E29"/>
  <c r="E16"/>
  <c r="D50"/>
  <c r="E50" s="1"/>
  <c r="E15" l="1"/>
  <c r="D14"/>
  <c r="E14" s="1"/>
</calcChain>
</file>

<file path=xl/sharedStrings.xml><?xml version="1.0" encoding="utf-8"?>
<sst xmlns="http://schemas.openxmlformats.org/spreadsheetml/2006/main" count="113" uniqueCount="112">
  <si>
    <t>Наименование показателя</t>
  </si>
  <si>
    <t>Код дохода по КД</t>
  </si>
  <si>
    <t>Исполнено</t>
  </si>
  <si>
    <t>1</t>
  </si>
  <si>
    <t>3</t>
  </si>
  <si>
    <t>4</t>
  </si>
  <si>
    <t>5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</si>
  <si>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</si>
  <si>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</si>
  <si>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</si>
  <si>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</si>
  <si>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</si>
  <si>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</si>
  <si>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</si>
  <si>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</si>
  <si>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000 1 03 00000 00 0000 000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</si>
  <si>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</si>
  <si>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</si>
  <si>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</si>
  <si>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</si>
  <si>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</si>
  <si>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</si>
  <si>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</si>
  <si>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патентной системы налогообложения</t>
  </si>
  <si>
    <t>000 1 05 04000 02 0000 110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</si>
  <si>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</si>
  <si>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</si>
  <si>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</si>
  <si>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</si>
  <si>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</si>
  <si>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</si>
  <si>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</si>
  <si>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</si>
  <si>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</si>
  <si>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</si>
  <si>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</si>
  <si>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</si>
  <si>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</si>
  <si>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</si>
  <si>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</si>
  <si>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</si>
  <si>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</si>
  <si>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</si>
  <si>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</si>
  <si>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</si>
  <si>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000 1 14 02000 00 0000 000</t>
  </si>
  <si>
    <t>000 1 14 06000 00 0000 430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</si>
  <si>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</si>
  <si>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</si>
  <si>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</si>
  <si>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</si>
  <si>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</si>
  <si>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</si>
  <si>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000 2 02 00000 00 0000 000</t>
  </si>
  <si>
    <t>Дотации бюджетам субъектов Российской Федерации и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</si>
  <si>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</si>
  <si>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</si>
  <si>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</si>
  <si>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% исполнения</t>
  </si>
  <si>
    <t>2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</si>
  <si>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</si>
  <si>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террит. РФ</t>
  </si>
  <si>
    <t>БЕЗВОЗМЕЗДНЫЕ ПОСТУПЛЕНИЯ ОТ ДРУГИХ БЮДЖЕТОВ БЮДЖЕТНОЙ СИСТЕМЫ РФ</t>
  </si>
  <si>
    <t>Субсидии бюджетам бюджетной системы  Рф (межбюджетные субсидии)</t>
  </si>
  <si>
    <t>Доходы, утвержденные
законом о бюджете,
нормативными правовыми актами
о бюджете</t>
  </si>
  <si>
    <t xml:space="preserve">Доходы, получаемые  в  виде  арендной  платы 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</si>
  <si>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</si>
  <si>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в том числе: замещение дотации на выравнивание бюджетной обеспеченности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</si>
  <si>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</si>
  <si>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к решению Совета депутатов</t>
  </si>
  <si>
    <t>Приложение №1</t>
  </si>
  <si>
    <t>000 1 14 01000 00 0000 410</t>
  </si>
  <si>
    <t>000 2 18 00000 00 0000 000</t>
  </si>
  <si>
    <t>Единый сельскохозяйственный налог</t>
  </si>
  <si>
    <t>000 1 05 03000 01 0000 110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</si>
  <si>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</si>
  <si>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от продажи квартир</t>
  </si>
  <si>
    <t>Доходы от реализации имущества, находящегося в госуд. и муниципальной собственности (за исключением движимого имущества бюджетных и автономных учреждений, а также имущества госуд. и муницип. унитарных предпр., в т. ч. казенных)</t>
  </si>
  <si>
    <t xml:space="preserve">Доходы    от    продажи    земельных    участков, находящихся в государственной и муницип. собственности </t>
  </si>
  <si>
    <t>000 2 02 10000 00 0000 151</t>
  </si>
  <si>
    <t>000 2 02 20000 00 0000 151</t>
  </si>
  <si>
    <t>000 2 02 30000 00 0000 151</t>
  </si>
  <si>
    <t>Субвенции бюджетам бюджетной системы РФ</t>
  </si>
  <si>
    <t>000 2 02 40000 00 0000 151</t>
  </si>
  <si>
    <t>Иные межбюджетные трансферты</t>
  </si>
  <si>
    <t>000 2 19 00000 04 0000 151</t>
  </si>
  <si>
    <t>000 1 13 00000 00 0000 000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</si>
  <si>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</si>
  <si>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</si>
  <si>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000 1 11 05010 00 0000 120</t>
  </si>
  <si>
    <t>000 1 11 05020 00 0000 120</t>
  </si>
  <si>
    <t>000 1 11 05070 00 0000 120</t>
  </si>
  <si>
    <t>Доходы от оказания услуг (работ)</t>
  </si>
  <si>
    <t>000 1 13 01000 00 0000 130</t>
  </si>
  <si>
    <t xml:space="preserve"> 000 1 13 02000 00 0000 130</t>
  </si>
  <si>
    <t>Плата за увеличение площади земельных участков.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илии муниципальной собственности</t>
  </si>
  <si>
    <t>000 1 14 06300 00 0000 430</t>
  </si>
  <si>
    <t>Прочие безвозмезные поступления в бюджеты в городских округов</t>
  </si>
  <si>
    <t>000 2 07 04050 04 0000 150</t>
  </si>
  <si>
    <t>Государственная пошлина за выдачу разрешения на установку рекламной конструкции</t>
  </si>
  <si>
    <t>000 1 08 07150 01 0000 110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</si>
  <si>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</si>
  <si>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</si>
  <si>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Орехово-Зуевского городского округа </t>
  </si>
  <si>
    <t>Единицы измерения: Тыс. руб.</t>
  </si>
  <si>
    <t xml:space="preserve">Глава Орехово-Зуевского  </t>
  </si>
  <si>
    <t>городского округа Московской области</t>
  </si>
  <si>
    <t>_______________________Г.О. Панин</t>
  </si>
  <si>
    <t>Московской области</t>
  </si>
  <si>
    <t xml:space="preserve">Отчёт по исполнению доходной части бюджета городского округа Орехово-Зуево Московской области за 2019 год по кодам классификации доходов бюджета </t>
  </si>
  <si>
    <t>ПРОЕКТ</t>
  </si>
  <si>
    <t xml:space="preserve">от      №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</si>
</sst>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7">
    <font>
      <sz val="8"/>
      <color indexed="8"/>
      <name val="Arial"/>
      <charset val="1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 applyProtection="0"/>
    <xf numFmtId="0" fontId="3" fillId="0" borderId="0"/>
    <xf numFmtId="0" fontId="4" fillId="0" borderId="0" applyProtection="0"/>
    <xf numFmtId="0" fontId="4" fillId="0" borderId="0" applyProtection="0"/>
  </cellStyleXfs>
  <cellXfs count="30">
    <xf numFmtId="0" fontId="0" fillId="0" borderId="0" xfId="0"/>
    <xf numFmtId="49" fontId="1" fillId="0" borderId="0" xfId="0" applyNumberFormat="1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/>
    <xf numFmtId="0" fontId="2" fillId="0" borderId="0" xfId="0" applyFont="1" applyFill="1"/>
    <xf numFmtId="4" fontId="1" fillId="0" borderId="0" xfId="0" applyNumberFormat="1" applyFont="1" applyFill="1"/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49" fontId="1" fillId="0" borderId="0" xfId="0" applyNumberFormat="1" applyFont="1" applyFill="1" applyBorder="1" applyAlignment="1" applyProtection="1">
      <alignment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left" wrapText="1"/>
      <protection locked="0" hidden="1"/>
    </xf>
    <xf numFmtId="4" fontId="1" fillId="0" borderId="0" xfId="1" applyNumberFormat="1" applyFont="1" applyFill="1" applyAlignment="1" applyProtection="1">
      <alignment horizontal="left" vertical="center"/>
      <protection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1" fillId="0" borderId="0" xfId="1" applyNumberFormat="1" applyFont="1" applyFill="1" applyAlignment="1" applyProtection="1">
      <alignment horizontal="left" vertical="center"/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Fill="1"/>
    <xf numFmtId="4" fontId="5" fillId="0" borderId="0" xfId="0" applyNumberFormat="1" applyFont="1" applyFill="1"/>
    <xf numFmtId="49" fontId="5" fillId="0" borderId="1" xfId="0" applyNumberFormat="1" applyFont="1" applyFill="1" applyBorder="1" applyAlignment="1" applyProtection="1">
      <alignment horizontal="left" vertical="top" wrapText="1"/>
      <protection locked="0"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1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5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3" xfId="0" applyNumberFormat="1" applyFont="1" applyFill="1" applyBorder="1" applyAlignment="1" applyProtection="1">
      <alignment horizontal="left" vertical="top" wrapText="1"/>
      <protection locked="0" hidden="1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3" xfId="0" applyFont="1" applyFill="1" applyBorder="1" applyAlignment="1">
      <alignment vertical="top" wrapText="1"/>
    </xf>
    <xf numFmtId="0" fontId="2" fillId="0" borderId="0" xfId="3" applyFont="1" applyFill="1"/>
    <xf numFmtId="4" fontId="1" fillId="0" borderId="0" xfId="1" applyNumberFormat="1" applyFont="1" applyFill="1" applyAlignment="1" applyProtection="1">
      <alignment horizontal="left" vertical="center"/>
      <protection hidden="1"/>
    </xf>
    <xf numFmtId="4" fontId="2" fillId="0" borderId="0" xfId="3" applyNumberFormat="1" applyFont="1" applyFill="1"/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2" applyNumberFormat="1" applyFont="1" applyFill="1" applyBorder="1" applyAlignment="1" applyProtection="1">
      <alignment horizontal="right" wrapText="1"/>
    </xf>
    <xf numFmtId="4" fontId="2" fillId="0" borderId="0" xfId="0" applyNumberFormat="1" applyFont="1" applyFill="1"/>
  </cellXfs>
  <cellStyles count="4">
    <cellStyle name="Обычный" xfId="0" builtinId="0"/>
    <cellStyle name="Обычный 2" xfId="1"/>
    <cellStyle name="Обычный 4" xfId="2"/>
    <cellStyle name="Обычный 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workbookViewId="0">
      <selection activeCell="G4" sqref="G4"/>
    </sheetView>
  </sheetViews>
  <sheetFormatPr defaultColWidth="9.33203125" defaultRowHeight="15"/>
  <cols>
    <col min="1" max="1" width="60.83203125" style="2" customWidth="1"/>
    <col min="2" max="2" width="25.83203125" style="2" customWidth="1"/>
    <col min="3" max="3" width="25.83203125" style="4" customWidth="1"/>
    <col min="4" max="4" width="18.83203125" style="4" customWidth="1"/>
    <col min="5" max="5" width="10.83203125" style="2" customWidth="1"/>
    <col min="6" max="6" width="23.6640625" style="2" bestFit="1" customWidth="1"/>
    <col min="7" max="7" width="26.83203125" style="2" customWidth="1"/>
    <col min="8" max="16384" width="9.33203125" style="2"/>
  </cols>
  <sheetData>
    <row r="1" spans="1:7" ht="15.75">
      <c r="C1" s="29" t="s">
        <v>110</v>
      </c>
    </row>
    <row r="2" spans="1:7">
      <c r="A2" s="1"/>
      <c r="B2" s="1"/>
      <c r="C2" s="12" t="s">
        <v>70</v>
      </c>
      <c r="D2" s="9"/>
      <c r="E2" s="5"/>
    </row>
    <row r="3" spans="1:7">
      <c r="A3" s="6"/>
      <c r="B3" s="6"/>
      <c r="C3" s="12" t="s">
        <v>69</v>
      </c>
      <c r="D3" s="9"/>
      <c r="E3" s="5"/>
    </row>
    <row r="4" spans="1:7">
      <c r="A4" s="7"/>
      <c r="B4" s="7"/>
      <c r="C4" s="12" t="s">
        <v>103</v>
      </c>
      <c r="D4" s="9"/>
      <c r="E4" s="5"/>
    </row>
    <row r="5" spans="1:7">
      <c r="A5" s="1"/>
      <c r="B5" s="1"/>
      <c r="C5" s="25" t="s">
        <v>108</v>
      </c>
      <c r="D5" s="9"/>
      <c r="E5" s="5"/>
    </row>
    <row r="6" spans="1:7">
      <c r="A6" s="1"/>
      <c r="B6" s="1"/>
      <c r="C6" s="25" t="s">
        <v>111</v>
      </c>
      <c r="D6" s="25"/>
      <c r="E6" s="5"/>
    </row>
    <row r="7" spans="1:7" s="3" customFormat="1" ht="15.75">
      <c r="A7" s="1"/>
      <c r="B7" s="1"/>
      <c r="C7" s="9"/>
      <c r="D7" s="9"/>
      <c r="E7" s="5"/>
    </row>
    <row r="8" spans="1:7" ht="30" customHeight="1">
      <c r="A8" s="27" t="s">
        <v>109</v>
      </c>
      <c r="B8" s="27"/>
      <c r="C8" s="27"/>
      <c r="D8" s="27"/>
      <c r="E8" s="27"/>
    </row>
    <row r="9" spans="1:7" ht="15.75" customHeight="1">
      <c r="A9" s="10"/>
      <c r="B9" s="10"/>
      <c r="C9" s="10"/>
      <c r="D9" s="10"/>
      <c r="E9" s="10"/>
    </row>
    <row r="10" spans="1:7" ht="15.75" customHeight="1">
      <c r="A10" s="10"/>
      <c r="B10" s="10"/>
      <c r="C10" s="10"/>
      <c r="D10" s="10"/>
      <c r="E10" s="10"/>
    </row>
    <row r="11" spans="1:7">
      <c r="A11" s="8"/>
      <c r="B11" s="8"/>
      <c r="C11" s="28" t="s">
        <v>104</v>
      </c>
      <c r="D11" s="28"/>
      <c r="E11" s="28"/>
    </row>
    <row r="12" spans="1:7" s="14" customFormat="1" ht="56.25">
      <c r="A12" s="11" t="s">
        <v>0</v>
      </c>
      <c r="B12" s="11" t="s">
        <v>1</v>
      </c>
      <c r="C12" s="13" t="s">
        <v>64</v>
      </c>
      <c r="D12" s="13" t="s">
        <v>2</v>
      </c>
      <c r="E12" s="11" t="s">
        <v>58</v>
      </c>
    </row>
    <row r="13" spans="1:7" s="14" customFormat="1" ht="11.25">
      <c r="A13" s="11" t="s">
        <v>3</v>
      </c>
      <c r="B13" s="11" t="s">
        <v>59</v>
      </c>
      <c r="C13" s="13" t="s">
        <v>4</v>
      </c>
      <c r="D13" s="13" t="s">
        <v>5</v>
      </c>
      <c r="E13" s="11" t="s">
        <v>6</v>
      </c>
      <c r="F13" s="15"/>
      <c r="G13" s="15"/>
    </row>
    <row r="14" spans="1:7" s="14" customFormat="1" ht="11.25">
      <c r="A14" s="16" t="s">
        <v>7</v>
      </c>
      <c r="B14" s="11" t="s">
        <v>8</v>
      </c>
      <c r="C14" s="17">
        <f>C15+C50</f>
        <v>5282051.03</v>
      </c>
      <c r="D14" s="17">
        <f>SUM(D15+D50)</f>
        <v>5095550.01</v>
      </c>
      <c r="E14" s="18">
        <f t="shared" ref="E14:E38" si="0">D14/C14</f>
        <v>0.96469155278115504</v>
      </c>
      <c r="F14" s="15"/>
      <c r="G14" s="15"/>
    </row>
    <row r="15" spans="1:7" s="14" customFormat="1" ht="11.25">
      <c r="A15" s="16" t="s">
        <v>9</v>
      </c>
      <c r="B15" s="11" t="s">
        <v>10</v>
      </c>
      <c r="C15" s="17">
        <f>SUM(C16+C19+C21+C26+C29+C32+C39+C40+C43+C48+C49)</f>
        <v>2096716.4000000001</v>
      </c>
      <c r="D15" s="17">
        <f>SUM(D16+D19+D21+D26+D29+D32+D39+D40+D43+D48+D49)</f>
        <v>2074261.4100000001</v>
      </c>
      <c r="E15" s="18">
        <f t="shared" si="0"/>
        <v>0.98929040188744644</v>
      </c>
      <c r="F15" s="15"/>
    </row>
    <row r="16" spans="1:7" s="14" customFormat="1" ht="11.25">
      <c r="A16" s="16" t="s">
        <v>11</v>
      </c>
      <c r="B16" s="11" t="s">
        <v>12</v>
      </c>
      <c r="C16" s="17">
        <f>SUM(C17)</f>
        <v>1278447.5</v>
      </c>
      <c r="D16" s="17">
        <f>SUM(D17)</f>
        <v>1288763.8</v>
      </c>
      <c r="E16" s="18">
        <f t="shared" si="0"/>
        <v>1.0080693966705712</v>
      </c>
    </row>
    <row r="17" spans="1:7" s="14" customFormat="1" ht="11.25">
      <c r="A17" s="16" t="s">
        <v>13</v>
      </c>
      <c r="B17" s="11" t="s">
        <v>14</v>
      </c>
      <c r="C17" s="17">
        <v>1278447.5</v>
      </c>
      <c r="D17" s="17">
        <v>1288763.8</v>
      </c>
      <c r="E17" s="18">
        <f t="shared" si="0"/>
        <v>1.0080693966705712</v>
      </c>
    </row>
    <row r="18" spans="1:7" s="14" customFormat="1" ht="22.5">
      <c r="A18" s="16" t="s">
        <v>67</v>
      </c>
      <c r="B18" s="11" t="s">
        <v>14</v>
      </c>
      <c r="C18" s="17">
        <v>884337.4</v>
      </c>
      <c r="D18" s="17">
        <v>890017.1</v>
      </c>
      <c r="E18" s="18">
        <f t="shared" si="0"/>
        <v>1.0064225486788188</v>
      </c>
    </row>
    <row r="19" spans="1:7" s="14" customFormat="1" ht="22.5">
      <c r="A19" s="16" t="s">
        <v>60</v>
      </c>
      <c r="B19" s="11" t="s">
        <v>15</v>
      </c>
      <c r="C19" s="17">
        <f>C20</f>
        <v>21481.3</v>
      </c>
      <c r="D19" s="17">
        <f>SUM(D20)</f>
        <v>21391.7</v>
      </c>
      <c r="E19" s="18">
        <f t="shared" si="0"/>
        <v>0.99582893027889385</v>
      </c>
    </row>
    <row r="20" spans="1:7" s="14" customFormat="1" ht="22.5">
      <c r="A20" s="16" t="s">
        <v>61</v>
      </c>
      <c r="B20" s="11" t="s">
        <v>16</v>
      </c>
      <c r="C20" s="17">
        <v>21481.3</v>
      </c>
      <c r="D20" s="17">
        <v>21391.7</v>
      </c>
      <c r="E20" s="18">
        <f t="shared" si="0"/>
        <v>0.99582893027889385</v>
      </c>
      <c r="F20" s="15"/>
      <c r="G20" s="15"/>
    </row>
    <row r="21" spans="1:7" s="14" customFormat="1" ht="11.25">
      <c r="A21" s="16" t="s">
        <v>17</v>
      </c>
      <c r="B21" s="11" t="s">
        <v>18</v>
      </c>
      <c r="C21" s="17">
        <f>SUM(C22:C25)</f>
        <v>274085</v>
      </c>
      <c r="D21" s="17">
        <f>SUM(D22:D25)</f>
        <v>271920.11</v>
      </c>
      <c r="E21" s="18">
        <f t="shared" si="0"/>
        <v>0.9921013919039714</v>
      </c>
    </row>
    <row r="22" spans="1:7" s="14" customFormat="1" ht="22.5">
      <c r="A22" s="16" t="s">
        <v>19</v>
      </c>
      <c r="B22" s="11" t="s">
        <v>20</v>
      </c>
      <c r="C22" s="17">
        <v>187877</v>
      </c>
      <c r="D22" s="17">
        <v>187460.21</v>
      </c>
      <c r="E22" s="18">
        <f t="shared" si="0"/>
        <v>0.99778158050213694</v>
      </c>
    </row>
    <row r="23" spans="1:7" s="14" customFormat="1" ht="22.5">
      <c r="A23" s="16" t="s">
        <v>21</v>
      </c>
      <c r="B23" s="11" t="s">
        <v>22</v>
      </c>
      <c r="C23" s="17">
        <v>69100</v>
      </c>
      <c r="D23" s="17">
        <v>68160.5</v>
      </c>
      <c r="E23" s="18">
        <f t="shared" si="0"/>
        <v>0.98640376266280749</v>
      </c>
    </row>
    <row r="24" spans="1:7" s="14" customFormat="1" ht="11.25">
      <c r="A24" s="16" t="s">
        <v>73</v>
      </c>
      <c r="B24" s="11" t="s">
        <v>74</v>
      </c>
      <c r="C24" s="17">
        <v>6</v>
      </c>
      <c r="D24" s="17">
        <v>0.3</v>
      </c>
      <c r="E24" s="18">
        <f t="shared" si="0"/>
        <v>4.9999999999999996E-2</v>
      </c>
    </row>
    <row r="25" spans="1:7" s="14" customFormat="1" ht="22.5">
      <c r="A25" s="16" t="s">
        <v>23</v>
      </c>
      <c r="B25" s="11" t="s">
        <v>24</v>
      </c>
      <c r="C25" s="17">
        <v>17102</v>
      </c>
      <c r="D25" s="17">
        <v>16299.1</v>
      </c>
      <c r="E25" s="18">
        <f t="shared" si="0"/>
        <v>0.95305227458776753</v>
      </c>
      <c r="F25" s="15"/>
      <c r="G25" s="15"/>
    </row>
    <row r="26" spans="1:7" s="14" customFormat="1" ht="11.25">
      <c r="A26" s="16" t="s">
        <v>25</v>
      </c>
      <c r="B26" s="11" t="s">
        <v>26</v>
      </c>
      <c r="C26" s="17">
        <f>SUM(C27:C28)</f>
        <v>252404</v>
      </c>
      <c r="D26" s="17">
        <f>SUM(D27:D28)</f>
        <v>223391.34</v>
      </c>
      <c r="E26" s="18">
        <f t="shared" si="0"/>
        <v>0.88505467425238904</v>
      </c>
    </row>
    <row r="27" spans="1:7" s="14" customFormat="1" ht="11.25">
      <c r="A27" s="16" t="s">
        <v>27</v>
      </c>
      <c r="B27" s="11" t="s">
        <v>28</v>
      </c>
      <c r="C27" s="17">
        <v>62498</v>
      </c>
      <c r="D27" s="17">
        <v>58449.599999999999</v>
      </c>
      <c r="E27" s="18">
        <f t="shared" si="0"/>
        <v>0.93522352715286883</v>
      </c>
    </row>
    <row r="28" spans="1:7" s="14" customFormat="1" ht="11.25">
      <c r="A28" s="16" t="s">
        <v>29</v>
      </c>
      <c r="B28" s="11" t="s">
        <v>30</v>
      </c>
      <c r="C28" s="17">
        <v>189906</v>
      </c>
      <c r="D28" s="17">
        <v>164941.74</v>
      </c>
      <c r="E28" s="18">
        <f t="shared" si="0"/>
        <v>0.86854412182869412</v>
      </c>
      <c r="F28" s="15"/>
      <c r="G28" s="15"/>
    </row>
    <row r="29" spans="1:7" s="14" customFormat="1" ht="11.25">
      <c r="A29" s="16" t="s">
        <v>31</v>
      </c>
      <c r="B29" s="11" t="s">
        <v>32</v>
      </c>
      <c r="C29" s="17">
        <f>SUM(C30:C31)</f>
        <v>22322</v>
      </c>
      <c r="D29" s="17">
        <f>SUM(D30:D31)</f>
        <v>21403.5</v>
      </c>
      <c r="E29" s="18">
        <f t="shared" si="0"/>
        <v>0.95885225338231339</v>
      </c>
    </row>
    <row r="30" spans="1:7" s="14" customFormat="1" ht="22.5">
      <c r="A30" s="16" t="s">
        <v>33</v>
      </c>
      <c r="B30" s="11" t="s">
        <v>34</v>
      </c>
      <c r="C30" s="17">
        <v>22122</v>
      </c>
      <c r="D30" s="17">
        <v>21403.5</v>
      </c>
      <c r="E30" s="18">
        <f t="shared" si="0"/>
        <v>0.96752101979929483</v>
      </c>
    </row>
    <row r="31" spans="1:7" s="14" customFormat="1" ht="22.5">
      <c r="A31" s="16" t="s">
        <v>99</v>
      </c>
      <c r="B31" s="11" t="s">
        <v>100</v>
      </c>
      <c r="C31" s="17">
        <v>200</v>
      </c>
      <c r="D31" s="17">
        <v>0</v>
      </c>
      <c r="E31" s="18">
        <f t="shared" si="0"/>
        <v>0</v>
      </c>
      <c r="F31" s="15"/>
      <c r="G31" s="15"/>
    </row>
    <row r="32" spans="1:7" s="14" customFormat="1" ht="22.5">
      <c r="A32" s="16" t="s">
        <v>35</v>
      </c>
      <c r="B32" s="11" t="s">
        <v>36</v>
      </c>
      <c r="C32" s="17">
        <f>SUM(C33:C38)</f>
        <v>194864.80000000002</v>
      </c>
      <c r="D32" s="17">
        <f>SUM(D33:D38)</f>
        <v>196805.36000000002</v>
      </c>
      <c r="E32" s="18">
        <f t="shared" si="0"/>
        <v>1.0099584942996376</v>
      </c>
    </row>
    <row r="33" spans="1:7" s="14" customFormat="1" ht="56.25">
      <c r="A33" s="16" t="s">
        <v>65</v>
      </c>
      <c r="B33" s="11" t="s">
        <v>89</v>
      </c>
      <c r="C33" s="17">
        <v>68255.3</v>
      </c>
      <c r="D33" s="17">
        <v>80005.899999999994</v>
      </c>
      <c r="E33" s="18">
        <f t="shared" si="0"/>
        <v>1.1721565944329597</v>
      </c>
    </row>
    <row r="34" spans="1:7" s="14" customFormat="1" ht="56.25">
      <c r="A34" s="19" t="s">
        <v>66</v>
      </c>
      <c r="B34" s="11" t="s">
        <v>90</v>
      </c>
      <c r="C34" s="17">
        <v>6732.8</v>
      </c>
      <c r="D34" s="17">
        <v>6703.33</v>
      </c>
      <c r="E34" s="18">
        <f t="shared" si="0"/>
        <v>0.99562292062737634</v>
      </c>
    </row>
    <row r="35" spans="1:7" s="14" customFormat="1" ht="33.75">
      <c r="A35" s="19" t="s">
        <v>68</v>
      </c>
      <c r="B35" s="11" t="s">
        <v>91</v>
      </c>
      <c r="C35" s="17">
        <v>78530</v>
      </c>
      <c r="D35" s="17">
        <v>70669.8</v>
      </c>
      <c r="E35" s="18">
        <f t="shared" si="0"/>
        <v>0.89990831529351845</v>
      </c>
    </row>
    <row r="36" spans="1:7" s="14" customFormat="1" ht="33.75">
      <c r="A36" s="19" t="s">
        <v>101</v>
      </c>
      <c r="B36" s="11" t="s">
        <v>102</v>
      </c>
      <c r="C36" s="17">
        <v>51</v>
      </c>
      <c r="D36" s="17">
        <v>0</v>
      </c>
      <c r="E36" s="18">
        <f t="shared" si="0"/>
        <v>0</v>
      </c>
    </row>
    <row r="37" spans="1:7" s="14" customFormat="1" ht="22.5">
      <c r="A37" s="16" t="s">
        <v>37</v>
      </c>
      <c r="B37" s="11" t="s">
        <v>38</v>
      </c>
      <c r="C37" s="17">
        <v>6037.7</v>
      </c>
      <c r="D37" s="17">
        <v>6038.1</v>
      </c>
      <c r="E37" s="18">
        <f t="shared" si="0"/>
        <v>1.0000662503933617</v>
      </c>
    </row>
    <row r="38" spans="1:7" s="14" customFormat="1" ht="56.25">
      <c r="A38" s="19" t="s">
        <v>39</v>
      </c>
      <c r="B38" s="11" t="s">
        <v>40</v>
      </c>
      <c r="C38" s="17">
        <v>35258</v>
      </c>
      <c r="D38" s="17">
        <v>33388.230000000003</v>
      </c>
      <c r="E38" s="18">
        <f t="shared" si="0"/>
        <v>0.94696891485620294</v>
      </c>
    </row>
    <row r="39" spans="1:7" s="14" customFormat="1" ht="11.25">
      <c r="A39" s="16" t="s">
        <v>41</v>
      </c>
      <c r="B39" s="11" t="s">
        <v>42</v>
      </c>
      <c r="C39" s="17">
        <v>2612</v>
      </c>
      <c r="D39" s="17">
        <v>2282.1999999999998</v>
      </c>
      <c r="E39" s="18">
        <f>D39/C39</f>
        <v>0.87373660030627864</v>
      </c>
      <c r="F39" s="15"/>
      <c r="G39" s="15"/>
    </row>
    <row r="40" spans="1:7" s="14" customFormat="1" ht="22.5">
      <c r="A40" s="16" t="s">
        <v>87</v>
      </c>
      <c r="B40" s="11" t="s">
        <v>86</v>
      </c>
      <c r="C40" s="17">
        <f>C41+C42</f>
        <v>410</v>
      </c>
      <c r="D40" s="17">
        <f>D41+D42</f>
        <v>772.8</v>
      </c>
      <c r="E40" s="18">
        <f>D40/C40</f>
        <v>1.8848780487804877</v>
      </c>
      <c r="F40" s="15"/>
      <c r="G40" s="15"/>
    </row>
    <row r="41" spans="1:7" s="14" customFormat="1" ht="11.25">
      <c r="A41" s="16" t="s">
        <v>92</v>
      </c>
      <c r="B41" s="11" t="s">
        <v>93</v>
      </c>
      <c r="C41" s="17">
        <v>1.5</v>
      </c>
      <c r="D41" s="17">
        <v>1.3</v>
      </c>
      <c r="E41" s="18">
        <f>D41/C41</f>
        <v>0.8666666666666667</v>
      </c>
      <c r="F41" s="15"/>
      <c r="G41" s="15"/>
    </row>
    <row r="42" spans="1:7" s="14" customFormat="1" ht="11.25">
      <c r="A42" s="16" t="s">
        <v>88</v>
      </c>
      <c r="B42" s="11" t="s">
        <v>94</v>
      </c>
      <c r="C42" s="17">
        <v>408.5</v>
      </c>
      <c r="D42" s="17">
        <v>771.5</v>
      </c>
      <c r="E42" s="18">
        <f>D42/C42</f>
        <v>1.8886168910648715</v>
      </c>
      <c r="F42" s="15"/>
      <c r="G42" s="15"/>
    </row>
    <row r="43" spans="1:7" s="14" customFormat="1" ht="22.5">
      <c r="A43" s="16" t="s">
        <v>43</v>
      </c>
      <c r="B43" s="11" t="s">
        <v>44</v>
      </c>
      <c r="C43" s="17">
        <f>C44+C45+C46+C47</f>
        <v>20287.800000000003</v>
      </c>
      <c r="D43" s="17">
        <f>D44+D45+D46+D47</f>
        <v>21934.1</v>
      </c>
      <c r="E43" s="18">
        <f t="shared" ref="E43:E56" si="1">D43/C43</f>
        <v>1.0811472904898509</v>
      </c>
      <c r="F43" s="15"/>
      <c r="G43" s="15"/>
    </row>
    <row r="44" spans="1:7" s="14" customFormat="1" ht="11.25">
      <c r="A44" s="16" t="s">
        <v>76</v>
      </c>
      <c r="B44" s="11" t="s">
        <v>71</v>
      </c>
      <c r="C44" s="17">
        <v>0</v>
      </c>
      <c r="D44" s="17">
        <v>0</v>
      </c>
      <c r="E44" s="18">
        <v>0</v>
      </c>
    </row>
    <row r="45" spans="1:7" s="14" customFormat="1" ht="45">
      <c r="A45" s="16" t="s">
        <v>77</v>
      </c>
      <c r="B45" s="11" t="s">
        <v>45</v>
      </c>
      <c r="C45" s="17">
        <v>8154.7</v>
      </c>
      <c r="D45" s="17">
        <v>6802</v>
      </c>
      <c r="E45" s="18">
        <f t="shared" si="1"/>
        <v>0.83412020062050107</v>
      </c>
    </row>
    <row r="46" spans="1:7" s="14" customFormat="1" ht="22.5">
      <c r="A46" s="16" t="s">
        <v>78</v>
      </c>
      <c r="B46" s="11" t="s">
        <v>46</v>
      </c>
      <c r="C46" s="17">
        <v>2400</v>
      </c>
      <c r="D46" s="17">
        <v>2372.8000000000002</v>
      </c>
      <c r="E46" s="18">
        <f t="shared" si="1"/>
        <v>0.98866666666666669</v>
      </c>
    </row>
    <row r="47" spans="1:7" s="14" customFormat="1" ht="56.25">
      <c r="A47" s="16" t="s">
        <v>95</v>
      </c>
      <c r="B47" s="11" t="s">
        <v>96</v>
      </c>
      <c r="C47" s="17">
        <v>9733.1</v>
      </c>
      <c r="D47" s="17">
        <v>12759.3</v>
      </c>
      <c r="E47" s="18">
        <f t="shared" si="1"/>
        <v>1.3109184124276951</v>
      </c>
    </row>
    <row r="48" spans="1:7" s="14" customFormat="1" ht="11.25">
      <c r="A48" s="16" t="s">
        <v>47</v>
      </c>
      <c r="B48" s="11" t="s">
        <v>48</v>
      </c>
      <c r="C48" s="17">
        <v>15387</v>
      </c>
      <c r="D48" s="17">
        <v>12782.7</v>
      </c>
      <c r="E48" s="18">
        <f t="shared" si="1"/>
        <v>0.83074673425619039</v>
      </c>
    </row>
    <row r="49" spans="1:7" s="14" customFormat="1" ht="11.25">
      <c r="A49" s="16" t="s">
        <v>49</v>
      </c>
      <c r="B49" s="11" t="s">
        <v>50</v>
      </c>
      <c r="C49" s="17">
        <v>14415</v>
      </c>
      <c r="D49" s="17">
        <v>12813.8</v>
      </c>
      <c r="E49" s="18">
        <f t="shared" si="1"/>
        <v>0.88892126257370785</v>
      </c>
      <c r="F49" s="15"/>
      <c r="G49" s="15"/>
    </row>
    <row r="50" spans="1:7" s="14" customFormat="1" ht="11.25">
      <c r="A50" s="16" t="s">
        <v>51</v>
      </c>
      <c r="B50" s="11" t="s">
        <v>52</v>
      </c>
      <c r="C50" s="17">
        <f>C51+C57+C58+C56</f>
        <v>3185334.63</v>
      </c>
      <c r="D50" s="17">
        <f>D51+D57+D58+D56</f>
        <v>3021288.5999999996</v>
      </c>
      <c r="E50" s="18">
        <f t="shared" si="1"/>
        <v>0.94849959296113251</v>
      </c>
      <c r="F50" s="15"/>
    </row>
    <row r="51" spans="1:7" s="14" customFormat="1" ht="22.5">
      <c r="A51" s="16" t="s">
        <v>62</v>
      </c>
      <c r="B51" s="11" t="s">
        <v>53</v>
      </c>
      <c r="C51" s="17">
        <f>SUM(C52:C55)</f>
        <v>3182117.63</v>
      </c>
      <c r="D51" s="17">
        <f>SUM(D52:D55)</f>
        <v>3023888.8</v>
      </c>
      <c r="E51" s="18">
        <f t="shared" si="1"/>
        <v>0.95027561881802591</v>
      </c>
    </row>
    <row r="52" spans="1:7" s="14" customFormat="1" ht="22.5">
      <c r="A52" s="16" t="s">
        <v>54</v>
      </c>
      <c r="B52" s="11" t="s">
        <v>79</v>
      </c>
      <c r="C52" s="17">
        <v>21609</v>
      </c>
      <c r="D52" s="17">
        <v>21609</v>
      </c>
      <c r="E52" s="18">
        <f t="shared" si="1"/>
        <v>1</v>
      </c>
    </row>
    <row r="53" spans="1:7" s="14" customFormat="1" ht="22.5">
      <c r="A53" s="16" t="s">
        <v>63</v>
      </c>
      <c r="B53" s="11" t="s">
        <v>80</v>
      </c>
      <c r="C53" s="17">
        <v>1231864.8</v>
      </c>
      <c r="D53" s="17">
        <v>1024324.3</v>
      </c>
      <c r="E53" s="18">
        <f t="shared" si="1"/>
        <v>0.83152331327269036</v>
      </c>
    </row>
    <row r="54" spans="1:7" s="14" customFormat="1" ht="11.25">
      <c r="A54" s="16" t="s">
        <v>82</v>
      </c>
      <c r="B54" s="11" t="s">
        <v>81</v>
      </c>
      <c r="C54" s="17">
        <v>1897642</v>
      </c>
      <c r="D54" s="17">
        <v>1893859.5</v>
      </c>
      <c r="E54" s="18">
        <f t="shared" si="1"/>
        <v>0.99800673678175333</v>
      </c>
    </row>
    <row r="55" spans="1:7" s="14" customFormat="1" ht="11.25">
      <c r="A55" s="20" t="s">
        <v>84</v>
      </c>
      <c r="B55" s="11" t="s">
        <v>83</v>
      </c>
      <c r="C55" s="17">
        <v>31001.83</v>
      </c>
      <c r="D55" s="17">
        <v>84096</v>
      </c>
      <c r="E55" s="18">
        <f t="shared" si="1"/>
        <v>2.7126140618150605</v>
      </c>
    </row>
    <row r="56" spans="1:7" s="14" customFormat="1" ht="22.5">
      <c r="A56" s="21" t="s">
        <v>97</v>
      </c>
      <c r="B56" s="22" t="s">
        <v>98</v>
      </c>
      <c r="C56" s="17">
        <v>3217</v>
      </c>
      <c r="D56" s="17">
        <v>3217</v>
      </c>
      <c r="E56" s="18">
        <f t="shared" si="1"/>
        <v>1</v>
      </c>
    </row>
    <row r="57" spans="1:7" s="14" customFormat="1" ht="67.5">
      <c r="A57" s="23" t="s">
        <v>75</v>
      </c>
      <c r="B57" s="11" t="s">
        <v>72</v>
      </c>
      <c r="C57" s="17">
        <v>0</v>
      </c>
      <c r="D57" s="17">
        <v>1.4</v>
      </c>
      <c r="E57" s="18"/>
    </row>
    <row r="58" spans="1:7" s="14" customFormat="1" ht="33.75">
      <c r="A58" s="16" t="s">
        <v>55</v>
      </c>
      <c r="B58" s="11" t="s">
        <v>56</v>
      </c>
      <c r="C58" s="17">
        <f>SUM(C59)</f>
        <v>0</v>
      </c>
      <c r="D58" s="17">
        <f>SUM(D59)</f>
        <v>-5818.6</v>
      </c>
      <c r="E58" s="18"/>
    </row>
    <row r="59" spans="1:7" s="14" customFormat="1" ht="33.75">
      <c r="A59" s="16" t="s">
        <v>57</v>
      </c>
      <c r="B59" s="11" t="s">
        <v>85</v>
      </c>
      <c r="C59" s="17">
        <v>0</v>
      </c>
      <c r="D59" s="17">
        <v>-5818.6</v>
      </c>
      <c r="E59" s="18"/>
    </row>
    <row r="65" spans="1:1" ht="15.75">
      <c r="A65" s="24" t="s">
        <v>105</v>
      </c>
    </row>
    <row r="66" spans="1:1" ht="15.75">
      <c r="A66" s="24" t="s">
        <v>106</v>
      </c>
    </row>
    <row r="68" spans="1:1" ht="15.75">
      <c r="A68" s="26" t="s">
        <v>107</v>
      </c>
    </row>
  </sheetData>
  <mergeCells count="2">
    <mergeCell ref="A8:E8"/>
    <mergeCell ref="C11:E11"/>
  </mergeCells>
  <pageMargins left="0.59055118110236227" right="0.59055118110236227" top="0.78740157480314965" bottom="0.78740157480314965" header="0.31496062992125984" footer="0.31496062992125984"/>
  <pageSetup paperSize="9" scale="80" fitToHeight="2" orientation="portrait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Живицкая</dc:creator>
  <cp:lastModifiedBy>Полякова</cp:lastModifiedBy>
  <cp:lastPrinted>2020-05-14T14:00:18Z</cp:lastPrinted>
  <dcterms:created xsi:type="dcterms:W3CDTF">2015-06-17T12:08:03Z</dcterms:created>
  <dcterms:modified xsi:type="dcterms:W3CDTF">2020-08-12T13:36:10Z</dcterms:modified>
</cp:coreProperties>
</file>